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7"/>
  <workbookPr/>
  <xr:revisionPtr revIDLastSave="0" documentId="8_{F84680C5-6804-4893-9234-7EAD0D742D0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  <sheet name="Sheet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N11" i="2"/>
  <c r="L11" i="2"/>
  <c r="J11" i="2"/>
  <c r="H11" i="2"/>
  <c r="F11" i="2"/>
  <c r="D11" i="2"/>
  <c r="Q11" i="2" s="1"/>
  <c r="P10" i="2"/>
  <c r="N10" i="2"/>
  <c r="L10" i="2"/>
  <c r="J10" i="2"/>
  <c r="H10" i="2"/>
  <c r="F10" i="2"/>
  <c r="D10" i="2"/>
  <c r="Q10" i="2" s="1"/>
  <c r="D5" i="3"/>
  <c r="F5" i="3"/>
  <c r="H5" i="3"/>
  <c r="J5" i="3"/>
  <c r="L5" i="3"/>
  <c r="N5" i="3"/>
  <c r="P5" i="3"/>
  <c r="Q5" i="3"/>
  <c r="B6" i="3"/>
  <c r="P4" i="3"/>
  <c r="N4" i="3"/>
  <c r="L4" i="3"/>
  <c r="J4" i="3"/>
  <c r="H4" i="3"/>
  <c r="F4" i="3"/>
  <c r="D4" i="3"/>
  <c r="P3" i="3"/>
  <c r="N3" i="3"/>
  <c r="L3" i="3"/>
  <c r="J3" i="3"/>
  <c r="H3" i="3"/>
  <c r="F3" i="3"/>
  <c r="D3" i="3"/>
  <c r="D5" i="2"/>
  <c r="P5" i="2"/>
  <c r="N5" i="2"/>
  <c r="L5" i="2"/>
  <c r="J5" i="2"/>
  <c r="H5" i="2"/>
  <c r="F5" i="2"/>
  <c r="P4" i="2"/>
  <c r="N4" i="2"/>
  <c r="L4" i="2"/>
  <c r="J4" i="2"/>
  <c r="H4" i="2"/>
  <c r="F4" i="2"/>
  <c r="D4" i="2"/>
  <c r="Q4" i="2" s="1"/>
  <c r="Q5" i="2" l="1"/>
  <c r="Q3" i="3"/>
  <c r="Q4" i="3"/>
  <c r="C6" i="3"/>
  <c r="D6" i="3" s="1"/>
  <c r="E6" i="3"/>
  <c r="F6" i="3" s="1"/>
  <c r="G6" i="3"/>
  <c r="H6" i="3" s="1"/>
  <c r="I6" i="3"/>
  <c r="J6" i="3" s="1"/>
  <c r="Q6" i="3" s="1"/>
  <c r="K6" i="3"/>
  <c r="L6" i="3" s="1"/>
  <c r="M6" i="3"/>
  <c r="N6" i="3" s="1"/>
  <c r="O6" i="3"/>
  <c r="P6" i="3" s="1"/>
</calcChain>
</file>

<file path=xl/sharedStrings.xml><?xml version="1.0" encoding="utf-8"?>
<sst xmlns="http://schemas.openxmlformats.org/spreadsheetml/2006/main" count="62" uniqueCount="13">
  <si>
    <t>Fig. 1 Total generation of plastic waste generated from construction activity (tonnes)</t>
  </si>
  <si>
    <t>Material</t>
  </si>
  <si>
    <t>Waste generated</t>
  </si>
  <si>
    <t>Growth rate</t>
  </si>
  <si>
    <t>Average growth rate</t>
  </si>
  <si>
    <t>UK</t>
  </si>
  <si>
    <t>EU (27 countries without UK)</t>
  </si>
  <si>
    <t>Fig. 2  Total generation of plastic waste in UK by economic activity (tonnes)</t>
  </si>
  <si>
    <t>Construction</t>
  </si>
  <si>
    <t>All NACE excl. households and construction</t>
  </si>
  <si>
    <t>Source: https://ec.europa.eu/eurostat/databrowser/view/env_wasgen__custom_12097380/default/table?lang=en [Accessed 18th July 2024)</t>
  </si>
  <si>
    <t>All NACE excl. construction</t>
  </si>
  <si>
    <t>Plastic - all NACE without households and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</si>
</sst>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2" borderId="1" xfId="0" applyFill="1" applyBorder="1"/>
    <xf numFmtId="10" fontId="0" fillId="2" borderId="1" xfId="0" applyNumberFormat="1" applyFill="1" applyBorder="1"/>
    <xf numFmtId="0" fontId="0" fillId="2" borderId="6" xfId="0" applyFill="1" applyBorder="1"/>
    <xf numFmtId="10" fontId="0" fillId="2" borderId="6" xfId="0" applyNumberFormat="1" applyFill="1" applyBorder="1"/>
    <xf numFmtId="0" fontId="1" fillId="3" borderId="7" xfId="0" applyFont="1" applyFill="1" applyBorder="1"/>
    <xf numFmtId="0" fontId="1" fillId="4" borderId="9" xfId="0" applyFont="1" applyFill="1" applyBorder="1"/>
    <xf numFmtId="10" fontId="1" fillId="4" borderId="10" xfId="0" applyNumberFormat="1" applyFont="1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3" fontId="0" fillId="0" borderId="0" xfId="0" applyNumberFormat="1"/>
    <xf numFmtId="10" fontId="1" fillId="5" borderId="10" xfId="0" applyNumberFormat="1" applyFont="1" applyFill="1" applyBorder="1"/>
    <xf numFmtId="0" fontId="0" fillId="0" borderId="18" xfId="0" applyBorder="1" applyAlignment="1">
      <alignment horizontal="center"/>
    </xf>
    <xf numFmtId="2" fontId="0" fillId="0" borderId="0" xfId="0" applyNumberFormat="1"/>
    <xf numFmtId="10" fontId="1" fillId="5" borderId="8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A0FB-05A8-470D-B4BC-43310B8E579A}">
  <dimension ref="A1:S13"/>
  <sheetViews>
    <sheetView tabSelected="1" workbookViewId="0">
      <selection activeCell="O14" sqref="O14"/>
    </sheetView>
  </sheetViews>
  <sheetFormatPr defaultRowHeight="15"/>
  <cols>
    <col min="1" max="1" width="37.5703125" customWidth="1"/>
    <col min="2" max="16" width="18.28515625" customWidth="1"/>
    <col min="17" max="17" width="17.85546875" customWidth="1"/>
  </cols>
  <sheetData>
    <row r="1" spans="1:19">
      <c r="A1" s="31" t="s">
        <v>0</v>
      </c>
    </row>
    <row r="2" spans="1:19">
      <c r="A2" s="3"/>
      <c r="B2" s="18">
        <v>2004</v>
      </c>
      <c r="C2" s="21">
        <v>2006</v>
      </c>
      <c r="D2" s="22"/>
      <c r="E2" s="21">
        <v>2008</v>
      </c>
      <c r="F2" s="22"/>
      <c r="G2" s="21">
        <v>2010</v>
      </c>
      <c r="H2" s="22"/>
      <c r="I2" s="23">
        <v>2012</v>
      </c>
      <c r="J2" s="23"/>
      <c r="K2" s="23">
        <v>2014</v>
      </c>
      <c r="L2" s="23"/>
      <c r="M2" s="23">
        <v>2016</v>
      </c>
      <c r="N2" s="23"/>
      <c r="O2" s="23">
        <v>2018</v>
      </c>
      <c r="P2" s="24"/>
    </row>
    <row r="3" spans="1:19">
      <c r="A3" s="5" t="s">
        <v>1</v>
      </c>
      <c r="B3" s="1" t="s">
        <v>2</v>
      </c>
      <c r="C3" s="1" t="s">
        <v>2</v>
      </c>
      <c r="D3" s="6" t="s">
        <v>3</v>
      </c>
      <c r="E3" s="1" t="s">
        <v>2</v>
      </c>
      <c r="F3" s="6" t="s">
        <v>3</v>
      </c>
      <c r="G3" s="1" t="s">
        <v>2</v>
      </c>
      <c r="H3" s="6" t="s">
        <v>3</v>
      </c>
      <c r="I3" s="1" t="s">
        <v>2</v>
      </c>
      <c r="J3" s="6" t="s">
        <v>3</v>
      </c>
      <c r="K3" s="1" t="s">
        <v>2</v>
      </c>
      <c r="L3" s="6" t="s">
        <v>3</v>
      </c>
      <c r="M3" s="1" t="s">
        <v>2</v>
      </c>
      <c r="N3" s="6" t="s">
        <v>3</v>
      </c>
      <c r="O3" s="1" t="s">
        <v>2</v>
      </c>
      <c r="P3" s="8" t="s">
        <v>3</v>
      </c>
      <c r="Q3" s="10" t="s">
        <v>4</v>
      </c>
    </row>
    <row r="4" spans="1:19">
      <c r="A4" s="5" t="s">
        <v>5</v>
      </c>
      <c r="B4" s="2">
        <v>63457</v>
      </c>
      <c r="C4" s="2">
        <v>1028024</v>
      </c>
      <c r="D4" s="7">
        <f>(C4-B4)/B4</f>
        <v>15.200324629276517</v>
      </c>
      <c r="E4" s="2">
        <v>146485</v>
      </c>
      <c r="F4" s="7">
        <f>(E4-C4)/C4</f>
        <v>-0.85750819047026139</v>
      </c>
      <c r="G4" s="2">
        <v>46972</v>
      </c>
      <c r="H4" s="7">
        <f>(G4-E4)/E4</f>
        <v>-0.67933918148615902</v>
      </c>
      <c r="I4" s="2">
        <v>79838</v>
      </c>
      <c r="J4" s="7">
        <f>(I4-G4)/G4</f>
        <v>0.69969343438644294</v>
      </c>
      <c r="K4" s="2">
        <v>57867</v>
      </c>
      <c r="L4" s="7">
        <f>(K4-I4)/I4</f>
        <v>-0.27519476940805132</v>
      </c>
      <c r="M4" s="2">
        <v>67445</v>
      </c>
      <c r="N4" s="7">
        <f>(M4-K4)/K4</f>
        <v>0.16551747973801995</v>
      </c>
      <c r="O4" s="2">
        <v>98284</v>
      </c>
      <c r="P4" s="9">
        <f>(O4-M4)/M4</f>
        <v>0.45724664541478244</v>
      </c>
      <c r="Q4" s="20">
        <f>AVERAGE(D4,F4,H4,J4,L4,N4,P4)</f>
        <v>2.1015342924930418</v>
      </c>
      <c r="S4" s="19"/>
    </row>
    <row r="5" spans="1:19">
      <c r="A5" s="2" t="s">
        <v>6</v>
      </c>
      <c r="B5" s="2">
        <v>550000</v>
      </c>
      <c r="C5" s="2">
        <v>850000</v>
      </c>
      <c r="D5" s="7">
        <f>(C5-B5)/B5</f>
        <v>0.54545454545454541</v>
      </c>
      <c r="E5" s="2">
        <v>1580000</v>
      </c>
      <c r="F5" s="7">
        <f>(E5-C5)/C5</f>
        <v>0.85882352941176465</v>
      </c>
      <c r="G5" s="2">
        <v>890000</v>
      </c>
      <c r="H5" s="7">
        <f>(G5-E5)/E5</f>
        <v>-0.43670886075949367</v>
      </c>
      <c r="I5" s="2">
        <v>930000</v>
      </c>
      <c r="J5" s="7">
        <f>(I5-G5)/G5</f>
        <v>4.49438202247191E-2</v>
      </c>
      <c r="K5" s="2">
        <v>860000</v>
      </c>
      <c r="L5" s="7">
        <f>(K5-I5)/I5</f>
        <v>-7.5268817204301078E-2</v>
      </c>
      <c r="M5" s="2">
        <v>930000</v>
      </c>
      <c r="N5" s="7">
        <f>(M5-K5)/K5</f>
        <v>8.1395348837209308E-2</v>
      </c>
      <c r="O5" s="2">
        <v>920000</v>
      </c>
      <c r="P5" s="9">
        <f>(O5-M5)/M5</f>
        <v>-1.0752688172043012E-2</v>
      </c>
      <c r="Q5" s="20">
        <f>AVERAGE(D5,F5,H5,J5,L5,N5,P5)</f>
        <v>0.14398383968462869</v>
      </c>
    </row>
    <row r="7" spans="1:19">
      <c r="A7" s="31" t="s">
        <v>7</v>
      </c>
    </row>
    <row r="8" spans="1:19">
      <c r="A8" s="3"/>
      <c r="B8" s="18">
        <v>2004</v>
      </c>
      <c r="C8" s="21">
        <v>2006</v>
      </c>
      <c r="D8" s="22"/>
      <c r="E8" s="21">
        <v>2008</v>
      </c>
      <c r="F8" s="22"/>
      <c r="G8" s="21">
        <v>2010</v>
      </c>
      <c r="H8" s="22"/>
      <c r="I8" s="23">
        <v>2012</v>
      </c>
      <c r="J8" s="23"/>
      <c r="K8" s="23">
        <v>2014</v>
      </c>
      <c r="L8" s="23"/>
      <c r="M8" s="23">
        <v>2016</v>
      </c>
      <c r="N8" s="23"/>
      <c r="O8" s="23">
        <v>2018</v>
      </c>
      <c r="P8" s="24"/>
    </row>
    <row r="9" spans="1:19">
      <c r="A9" s="5" t="s">
        <v>1</v>
      </c>
      <c r="B9" s="1" t="s">
        <v>2</v>
      </c>
      <c r="C9" s="1" t="s">
        <v>2</v>
      </c>
      <c r="D9" s="6" t="s">
        <v>3</v>
      </c>
      <c r="E9" s="1" t="s">
        <v>2</v>
      </c>
      <c r="F9" s="6" t="s">
        <v>3</v>
      </c>
      <c r="G9" s="1" t="s">
        <v>2</v>
      </c>
      <c r="H9" s="6" t="s">
        <v>3</v>
      </c>
      <c r="I9" s="1" t="s">
        <v>2</v>
      </c>
      <c r="J9" s="6" t="s">
        <v>3</v>
      </c>
      <c r="K9" s="1" t="s">
        <v>2</v>
      </c>
      <c r="L9" s="6" t="s">
        <v>3</v>
      </c>
      <c r="M9" s="1" t="s">
        <v>2</v>
      </c>
      <c r="N9" s="6" t="s">
        <v>3</v>
      </c>
      <c r="O9" s="1" t="s">
        <v>2</v>
      </c>
      <c r="P9" s="8" t="s">
        <v>3</v>
      </c>
      <c r="Q9" s="10" t="s">
        <v>4</v>
      </c>
    </row>
    <row r="10" spans="1:19">
      <c r="A10" s="5" t="s">
        <v>8</v>
      </c>
      <c r="B10" s="2">
        <v>63457</v>
      </c>
      <c r="C10" s="2">
        <v>1028024</v>
      </c>
      <c r="D10" s="7">
        <f>(C10-B10)/B10</f>
        <v>15.200324629276517</v>
      </c>
      <c r="E10" s="2">
        <v>146485</v>
      </c>
      <c r="F10" s="7">
        <f>(E10-C10)/C10</f>
        <v>-0.85750819047026139</v>
      </c>
      <c r="G10" s="2">
        <v>46972</v>
      </c>
      <c r="H10" s="7">
        <f>(G10-E10)/E10</f>
        <v>-0.67933918148615902</v>
      </c>
      <c r="I10" s="2">
        <v>79838</v>
      </c>
      <c r="J10" s="7">
        <f>(I10-G10)/G10</f>
        <v>0.69969343438644294</v>
      </c>
      <c r="K10" s="2">
        <v>57867</v>
      </c>
      <c r="L10" s="7">
        <f>(K10-I10)/I10</f>
        <v>-0.27519476940805132</v>
      </c>
      <c r="M10" s="2">
        <v>67445</v>
      </c>
      <c r="N10" s="7">
        <f>(M10-K10)/K10</f>
        <v>0.16551747973801995</v>
      </c>
      <c r="O10" s="2">
        <v>98284</v>
      </c>
      <c r="P10" s="9">
        <f>(O10-M10)/M10</f>
        <v>0.45724664541478244</v>
      </c>
      <c r="Q10" s="20">
        <f>AVERAGE(D10,F10,H10,J10,L10,N10,P10)</f>
        <v>2.1015342924930418</v>
      </c>
    </row>
    <row r="11" spans="1:19">
      <c r="A11" s="2" t="s">
        <v>9</v>
      </c>
      <c r="B11" s="2">
        <v>1862777</v>
      </c>
      <c r="C11" s="2">
        <v>2343010</v>
      </c>
      <c r="D11" s="7">
        <f>(C11-B11)/B11</f>
        <v>0.25780487948906389</v>
      </c>
      <c r="E11" s="2">
        <v>2243162</v>
      </c>
      <c r="F11" s="7">
        <f>(E11-C11)/C11</f>
        <v>-4.2615268394074292E-2</v>
      </c>
      <c r="G11" s="2">
        <v>1647663</v>
      </c>
      <c r="H11" s="7">
        <f>(G11-E11)/E11</f>
        <v>-0.26547302423988994</v>
      </c>
      <c r="I11" s="2">
        <v>1916440</v>
      </c>
      <c r="J11" s="7">
        <f>(I11-G11)/G11</f>
        <v>0.16312619752947052</v>
      </c>
      <c r="K11" s="2">
        <v>2130071</v>
      </c>
      <c r="L11" s="7">
        <f>(K11-I11)/I11</f>
        <v>0.11147283504831876</v>
      </c>
      <c r="M11" s="2">
        <v>2372744</v>
      </c>
      <c r="N11" s="7">
        <f>(M11-K11)/K11</f>
        <v>0.11392718834254821</v>
      </c>
      <c r="O11" s="2">
        <v>2302381</v>
      </c>
      <c r="P11" s="9">
        <f>(O11-M11)/M11</f>
        <v>-2.9654695154639522E-2</v>
      </c>
      <c r="Q11" s="20">
        <f>AVERAGE(D11,F11,H11,J11,L11,N11,P11)</f>
        <v>4.4084016088685375E-2</v>
      </c>
    </row>
    <row r="13" spans="1:19">
      <c r="A13" s="31" t="s">
        <v>10</v>
      </c>
    </row>
  </sheetData>
  <mergeCells count="14">
    <mergeCell ref="C8:D8"/>
    <mergeCell ref="E8:F8"/>
    <mergeCell ref="G8:H8"/>
    <mergeCell ref="I8:J8"/>
    <mergeCell ref="K8:L8"/>
    <mergeCell ref="M8:N8"/>
    <mergeCell ref="O8:P8"/>
    <mergeCell ref="M2:N2"/>
    <mergeCell ref="O2:P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305D-E927-4E77-AFDF-BA3CCB9400AC}">
  <dimension ref="A1:Q6"/>
  <sheetViews>
    <sheetView workbookViewId="0">
      <selection activeCell="B5" sqref="B5:R5"/>
    </sheetView>
  </sheetViews>
  <sheetFormatPr defaultRowHeight="15"/>
  <sheetData>
    <row r="1" spans="1:17">
      <c r="A1" s="13"/>
      <c r="B1" s="4">
        <v>2004</v>
      </c>
      <c r="C1" s="4">
        <v>2006</v>
      </c>
      <c r="D1" s="15"/>
      <c r="E1" s="4">
        <v>2008</v>
      </c>
      <c r="F1" s="15"/>
      <c r="G1" s="14">
        <v>2010</v>
      </c>
      <c r="H1" s="14"/>
      <c r="I1" s="21">
        <v>2012</v>
      </c>
      <c r="J1" s="22"/>
      <c r="K1" s="29">
        <v>2014</v>
      </c>
      <c r="L1" s="30"/>
      <c r="M1" s="27">
        <v>2016</v>
      </c>
      <c r="N1" s="28"/>
      <c r="O1" s="25">
        <v>2018</v>
      </c>
      <c r="P1" s="26"/>
    </row>
    <row r="2" spans="1:17">
      <c r="A2" s="1" t="s">
        <v>1</v>
      </c>
      <c r="B2" s="1" t="s">
        <v>2</v>
      </c>
      <c r="C2" s="1" t="s">
        <v>2</v>
      </c>
      <c r="D2" s="6" t="s">
        <v>3</v>
      </c>
      <c r="E2" s="1" t="s">
        <v>2</v>
      </c>
      <c r="F2" s="6" t="s">
        <v>3</v>
      </c>
      <c r="G2" s="1" t="s">
        <v>2</v>
      </c>
      <c r="H2" s="6" t="s">
        <v>3</v>
      </c>
      <c r="I2" s="1" t="s">
        <v>2</v>
      </c>
      <c r="J2" s="6" t="s">
        <v>3</v>
      </c>
      <c r="K2" s="1" t="s">
        <v>2</v>
      </c>
      <c r="L2" s="6" t="s">
        <v>3</v>
      </c>
      <c r="M2" s="1" t="s">
        <v>2</v>
      </c>
      <c r="N2" s="6" t="s">
        <v>3</v>
      </c>
      <c r="O2" s="1" t="s">
        <v>2</v>
      </c>
      <c r="P2" s="6" t="s">
        <v>3</v>
      </c>
      <c r="Q2" s="11" t="s">
        <v>3</v>
      </c>
    </row>
    <row r="3" spans="1:17">
      <c r="A3" t="s">
        <v>8</v>
      </c>
      <c r="B3" s="1">
        <v>2042781</v>
      </c>
      <c r="C3" s="1">
        <v>3447447</v>
      </c>
      <c r="D3" s="7">
        <f>(C3-B3)/B3</f>
        <v>0.68762437089438366</v>
      </c>
      <c r="E3" s="1">
        <v>2488759</v>
      </c>
      <c r="F3" s="7">
        <f>(E3-C3)/C3</f>
        <v>-0.27808636361922318</v>
      </c>
      <c r="G3" s="2">
        <v>2031292</v>
      </c>
      <c r="H3" s="7">
        <f>(G3-E3)/E3</f>
        <v>-0.18381329811363817</v>
      </c>
      <c r="I3" s="2">
        <v>2378525</v>
      </c>
      <c r="J3" s="7">
        <f>(I3-G3)/G3</f>
        <v>0.17094194236968394</v>
      </c>
      <c r="K3" s="2">
        <v>2678997</v>
      </c>
      <c r="L3" s="7">
        <f>(K3-I3)/I3</f>
        <v>0.12632703040750046</v>
      </c>
      <c r="M3" s="2">
        <v>2947998</v>
      </c>
      <c r="N3" s="7">
        <f>(M3-K3)/K3</f>
        <v>0.10041108668654725</v>
      </c>
      <c r="O3" s="2">
        <v>2922915</v>
      </c>
      <c r="P3" s="7">
        <f>(O3-M3)/M3</f>
        <v>-8.5084860980231321E-3</v>
      </c>
      <c r="Q3" s="12">
        <f>AVERAGE(J3,L3,N3,P3,H3,F3,D3)</f>
        <v>8.7842326075318694E-2</v>
      </c>
    </row>
    <row r="4" spans="1:17">
      <c r="A4" t="s">
        <v>11</v>
      </c>
      <c r="B4">
        <v>116547</v>
      </c>
      <c r="C4">
        <v>76413</v>
      </c>
      <c r="D4" s="7">
        <f>(C4-B4)/B4</f>
        <v>-0.34435892815773894</v>
      </c>
      <c r="E4">
        <v>99112</v>
      </c>
      <c r="F4" s="7">
        <f t="shared" ref="F4:F6" si="0">(E4-C4)/C4</f>
        <v>0.29705678353159803</v>
      </c>
      <c r="G4" s="16">
        <v>336657</v>
      </c>
      <c r="H4" s="7">
        <f t="shared" ref="H4:H6" si="1">(G4-E4)/E4</f>
        <v>2.3967329889418032</v>
      </c>
      <c r="I4" s="16">
        <v>382247</v>
      </c>
      <c r="J4" s="7">
        <f t="shared" ref="J4:J6" si="2">(I4-G4)/G4</f>
        <v>0.13541972987343201</v>
      </c>
      <c r="K4" s="16">
        <v>491059</v>
      </c>
      <c r="L4" s="7">
        <f t="shared" ref="L4:L6" si="3">(K4-I4)/I4</f>
        <v>0.28466410462345026</v>
      </c>
      <c r="M4" s="16">
        <v>507809</v>
      </c>
      <c r="N4" s="7">
        <f t="shared" ref="N4:N6" si="4">(M4-K4)/K4</f>
        <v>3.4109954201022689E-2</v>
      </c>
      <c r="O4" s="16">
        <v>522250</v>
      </c>
      <c r="P4" s="7">
        <f t="shared" ref="P4:P6" si="5">(O4-M4)/M4</f>
        <v>2.8437857540925822E-2</v>
      </c>
      <c r="Q4" s="12">
        <f t="shared" ref="Q4:Q6" si="6">AVERAGE(J4,L4,N4,P4,H4,F4,D4)</f>
        <v>0.4045803557934991</v>
      </c>
    </row>
    <row r="5" spans="1:17">
      <c r="A5" t="s">
        <v>9</v>
      </c>
      <c r="B5">
        <v>116547</v>
      </c>
      <c r="C5">
        <v>76413</v>
      </c>
      <c r="D5" s="7">
        <f>(C5-B5)/B5</f>
        <v>-0.34435892815773894</v>
      </c>
      <c r="E5">
        <v>99112</v>
      </c>
      <c r="F5" s="7">
        <f t="shared" ref="F5" si="7">(E5-C5)/C5</f>
        <v>0.29705678353159803</v>
      </c>
      <c r="G5" s="16">
        <v>336657</v>
      </c>
      <c r="H5" s="7">
        <f t="shared" ref="H5" si="8">(G5-E5)/E5</f>
        <v>2.3967329889418032</v>
      </c>
      <c r="I5" s="16">
        <v>382247</v>
      </c>
      <c r="J5" s="7">
        <f t="shared" ref="J5" si="9">(I5-G5)/G5</f>
        <v>0.13541972987343201</v>
      </c>
      <c r="K5" s="16">
        <v>491059</v>
      </c>
      <c r="L5" s="7">
        <f t="shared" ref="L5" si="10">(K5-I5)/I5</f>
        <v>0.28466410462345026</v>
      </c>
      <c r="M5" s="16">
        <v>507809</v>
      </c>
      <c r="N5" s="7">
        <f t="shared" ref="N5" si="11">(M5-K5)/K5</f>
        <v>3.4109954201022689E-2</v>
      </c>
      <c r="O5" s="16">
        <v>522250</v>
      </c>
      <c r="P5" s="7">
        <f t="shared" ref="P5" si="12">(O5-M5)/M5</f>
        <v>2.8437857540925822E-2</v>
      </c>
      <c r="Q5" s="12">
        <f t="shared" ref="Q5" si="13">AVERAGE(J5,L5,N5,P5,H5,F5,D5)</f>
        <v>0.4045803557934991</v>
      </c>
    </row>
    <row r="6" spans="1:17">
      <c r="A6" t="s">
        <v>12</v>
      </c>
      <c r="B6" s="16" t="e">
        <f>B5-#REF!</f>
        <v>#REF!</v>
      </c>
      <c r="C6" s="16" t="e">
        <f t="shared" ref="C6:D6" si="14">C5-#REF!</f>
        <v>#REF!</v>
      </c>
      <c r="D6" s="7" t="e">
        <f>(C6-B6)/B6</f>
        <v>#REF!</v>
      </c>
      <c r="E6" s="16" t="e">
        <f t="shared" ref="E6" si="15">E5-#REF!</f>
        <v>#REF!</v>
      </c>
      <c r="F6" s="7" t="e">
        <f t="shared" si="0"/>
        <v>#REF!</v>
      </c>
      <c r="G6" s="16" t="e">
        <f t="shared" ref="G6" si="16">G5-#REF!</f>
        <v>#REF!</v>
      </c>
      <c r="H6" s="7" t="e">
        <f t="shared" si="1"/>
        <v>#REF!</v>
      </c>
      <c r="I6" s="16" t="e">
        <f t="shared" ref="I6" si="17">I5-#REF!</f>
        <v>#REF!</v>
      </c>
      <c r="J6" s="7" t="e">
        <f t="shared" si="2"/>
        <v>#REF!</v>
      </c>
      <c r="K6" s="16" t="e">
        <f t="shared" ref="K6" si="18">K5-#REF!</f>
        <v>#REF!</v>
      </c>
      <c r="L6" s="7" t="e">
        <f t="shared" si="3"/>
        <v>#REF!</v>
      </c>
      <c r="M6" s="16" t="e">
        <f t="shared" ref="M6" si="19">M5-#REF!</f>
        <v>#REF!</v>
      </c>
      <c r="N6" s="7" t="e">
        <f t="shared" si="4"/>
        <v>#REF!</v>
      </c>
      <c r="O6" s="16" t="e">
        <f t="shared" ref="O6" si="20">O5-#REF!</f>
        <v>#REF!</v>
      </c>
      <c r="P6" s="7" t="e">
        <f t="shared" si="5"/>
        <v>#REF!</v>
      </c>
      <c r="Q6" s="17" t="e">
        <f t="shared" si="6"/>
        <v>#REF!</v>
      </c>
    </row>
  </sheetData>
  <mergeCells count="4">
    <mergeCell ref="I1:J1"/>
    <mergeCell ref="K1:L1"/>
    <mergeCell ref="M1:N1"/>
    <mergeCell ref="O1:P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7fa18b-67ee-4c6c-a430-3c5e26969e5e">
      <Terms xmlns="http://schemas.microsoft.com/office/infopath/2007/PartnerControls"/>
    </lcf76f155ced4ddcb4097134ff3c332f>
    <TaxCatchAll xmlns="73b620f7-813d-4961-af82-a0cda8b8cc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F9A455D1E4E4C9DA3D3A5292DD514" ma:contentTypeVersion="18" ma:contentTypeDescription="Create a new document." ma:contentTypeScope="" ma:versionID="5cc9f92b4d2d1f448005e079733d004e">
  <xsd:schema xmlns:xsd="http://www.w3.org/2001/XMLSchema" xmlns:xs="http://www.w3.org/2001/XMLSchema" xmlns:p="http://schemas.microsoft.com/office/2006/metadata/properties" xmlns:ns2="ff7fa18b-67ee-4c6c-a430-3c5e26969e5e" xmlns:ns3="73b620f7-813d-4961-af82-a0cda8b8ccc8" targetNamespace="http://schemas.microsoft.com/office/2006/metadata/properties" ma:root="true" ma:fieldsID="54af4a333dde968f10001f5e7a1be79f" ns2:_="" ns3:_="">
    <xsd:import namespace="ff7fa18b-67ee-4c6c-a430-3c5e26969e5e"/>
    <xsd:import namespace="73b620f7-813d-4961-af82-a0cda8b8c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fa18b-67ee-4c6c-a430-3c5e26969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b651c2-2c7d-4b9a-bfb3-0880d6cd3a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620f7-813d-4961-af82-a0cda8b8c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aa544e-41fa-4438-96ca-a6f4760b17ce}" ma:internalName="TaxCatchAll" ma:showField="CatchAllData" ma:web="73b620f7-813d-4961-af82-a0cda8b8c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FBCCA-65FE-4A5E-B9B8-38A194106B95}"/>
</file>

<file path=customXml/itemProps2.xml><?xml version="1.0" encoding="utf-8"?>
<ds:datastoreItem xmlns:ds="http://schemas.openxmlformats.org/officeDocument/2006/customXml" ds:itemID="{912E91A5-A262-4B99-8EF9-1EE3E540CBF9}"/>
</file>

<file path=customXml/itemProps3.xml><?xml version="1.0" encoding="utf-8"?>
<ds:datastoreItem xmlns:ds="http://schemas.openxmlformats.org/officeDocument/2006/customXml" ds:itemID="{61C3FCEC-E5D0-418C-AA19-3C4A713D7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2024-07-09T07:25:54Z</dcterms:created>
  <dcterms:modified xsi:type="dcterms:W3CDTF">2024-07-30T16:00:26Z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0x010100E3AF9A455D1E4E4C9DA3D3A5292DD514</vt:lpwstr>
  </property>
</Properties>
</file>